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別添２" sheetId="1" r:id="rId1"/>
    <sheet name="Sheet2" sheetId="2" r:id="rId2"/>
  </sheets>
  <definedNames>
    <definedName name="_xlnm.Print_Area" localSheetId="0">'別添２'!$A$1:$G$59</definedName>
  </definedNames>
  <calcPr fullCalcOnLoad="1"/>
</workbook>
</file>

<file path=xl/sharedStrings.xml><?xml version="1.0" encoding="utf-8"?>
<sst xmlns="http://schemas.openxmlformats.org/spreadsheetml/2006/main" count="307" uniqueCount="79">
  <si>
    <t>施設名称</t>
  </si>
  <si>
    <t>業種</t>
  </si>
  <si>
    <t>所在地</t>
  </si>
  <si>
    <t>構造・階数・延床面積</t>
  </si>
  <si>
    <t>2006年</t>
  </si>
  <si>
    <t>2007年</t>
  </si>
  <si>
    <t>2008年</t>
  </si>
  <si>
    <t>ガス・燃料の種類</t>
  </si>
  <si>
    <t>建物竣工年月</t>
  </si>
  <si>
    <t>燃料</t>
  </si>
  <si>
    <t>ガス</t>
  </si>
  <si>
    <t>計測対象施設概要</t>
  </si>
  <si>
    <r>
      <t>エネルギー使用量</t>
    </r>
    <r>
      <rPr>
        <vertAlign val="superscript"/>
        <sz val="10"/>
        <rFont val="ＭＳ 明朝"/>
        <family val="1"/>
      </rPr>
      <t>※</t>
    </r>
  </si>
  <si>
    <t>※　計測対象エネルギー種別の使用量を記入すること</t>
  </si>
  <si>
    <t>電気</t>
  </si>
  <si>
    <t>エネルギーの種類別の換算係数</t>
  </si>
  <si>
    <t>原油</t>
  </si>
  <si>
    <t>原油のうちコンデンセート（ＮＧＬ）</t>
  </si>
  <si>
    <t>揮発油（ガソリン）</t>
  </si>
  <si>
    <t>ナフサ</t>
  </si>
  <si>
    <t>灯油</t>
  </si>
  <si>
    <t>軽油</t>
  </si>
  <si>
    <t>Ａ重油</t>
  </si>
  <si>
    <t>Ｂ・Ｃ重油</t>
  </si>
  <si>
    <t>石油アスファルト</t>
  </si>
  <si>
    <t>石油コークス</t>
  </si>
  <si>
    <t>石油ガス</t>
  </si>
  <si>
    <t>液化石油ガス(ＬＰＧ)</t>
  </si>
  <si>
    <t>石油系炭化水素ガス</t>
  </si>
  <si>
    <t>可燃性天然ガス</t>
  </si>
  <si>
    <t>液化天然ガス(ＬＮＧ)</t>
  </si>
  <si>
    <t>その他可燃性天然ガス</t>
  </si>
  <si>
    <t>石炭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</si>
  <si>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</si>
  <si>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</si>
  <si>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</si>
  <si>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</si>
  <si>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</si>
  <si>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</si>
  <si>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</si>
  <si>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</si>
  <si>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燃料</t>
  </si>
  <si>
    <t>12A・13A</t>
  </si>
  <si>
    <t>4A～7C</t>
  </si>
  <si>
    <t>LPG</t>
  </si>
  <si>
    <t>都市ガス</t>
  </si>
  <si>
    <t>不明な場合</t>
  </si>
  <si>
    <t>産業用蒸気</t>
  </si>
  <si>
    <t>産業用以外の蒸気</t>
  </si>
  <si>
    <t>温水</t>
  </si>
  <si>
    <t>冷水</t>
  </si>
  <si>
    <t>熱</t>
  </si>
  <si>
    <t>ｋｌ</t>
  </si>
  <si>
    <t>ｔ</t>
  </si>
  <si>
    <t>千ｍ３</t>
  </si>
  <si>
    <t>GJ</t>
  </si>
  <si>
    <t>GJ</t>
  </si>
  <si>
    <t>千ｍ３</t>
  </si>
  <si>
    <t>千ｋWh</t>
  </si>
  <si>
    <t>換算係数</t>
  </si>
  <si>
    <t>固有単位</t>
  </si>
  <si>
    <t>種類</t>
  </si>
  <si>
    <t xml:space="preserve">              </t>
  </si>
  <si>
    <t xml:space="preserve">              </t>
  </si>
  <si>
    <t>換算係数(熱量)</t>
  </si>
  <si>
    <t>GJ</t>
  </si>
  <si>
    <t>合計（熱量）</t>
  </si>
  <si>
    <t>合計（原油換算）</t>
  </si>
  <si>
    <t>KL</t>
  </si>
  <si>
    <t>電気（kWh）</t>
  </si>
  <si>
    <t>ガス（㎥）</t>
  </si>
  <si>
    <t>燃料（原油換算kℓ）</t>
  </si>
  <si>
    <t>熱（GJ）</t>
  </si>
  <si>
    <t>用水（㎥）</t>
  </si>
  <si>
    <t>ガス</t>
  </si>
  <si>
    <t>千㎥</t>
  </si>
  <si>
    <t>千㎥</t>
  </si>
  <si>
    <t>施設数に応じ適宜表を追加すること</t>
  </si>
  <si>
    <t>■エネルギー使用量の熱量換算（ここより右の列は印刷不要）。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</si>
</sst>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kWh&quot;"/>
    <numFmt numFmtId="181" formatCode="#,##0&quot;㎥&quot;"/>
    <numFmt numFmtId="182" formatCode="#,##0&quot;GJ&quot;"/>
    <numFmt numFmtId="183" formatCode="#,##0&quot;kℓ&quot;"/>
    <numFmt numFmtId="184" formatCode="&quot;(       &quot;0&quot;       )&quot;"/>
    <numFmt numFmtId="185" formatCode="&quot;(       &quot;@&quot;       )&quot;"/>
    <numFmt numFmtId="186" formatCode="&quot;(&quot;0&quot;)&quot;"/>
    <numFmt numFmtId="187" formatCode="&quot;( &quot;@&quot; )&quot;"/>
    <numFmt numFmtId="188" formatCode="@&quot;kWh&quot;"/>
    <numFmt numFmtId="189" formatCode="@&quot;㎥&quot;"/>
    <numFmt numFmtId="190" formatCode="@&quot;kℓ&quot;"/>
    <numFmt numFmtId="191" formatCode="@&quot;GJ&quot;"/>
    <numFmt numFmtId="192" formatCode="#,##0.0_);[Red]\(#,##0.0\)"/>
    <numFmt numFmtId="193" formatCode="#,##0.0_ "/>
    <numFmt numFmtId="194" formatCode="0.0_ "/>
  </numFmts>
  <fonts count="8"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vertAlign val="superscript"/>
      <sz val="10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189" fontId="2" fillId="0" borderId="1" xfId="0" applyNumberFormat="1" applyFont="1" applyBorder="1" applyAlignment="1">
      <alignment horizontal="right" vertical="top" wrapText="1"/>
    </xf>
    <xf numFmtId="19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180" fontId="2" fillId="0" borderId="1" xfId="0" applyNumberFormat="1" applyFont="1" applyBorder="1" applyAlignment="1">
      <alignment horizontal="right" vertical="top" wrapText="1"/>
    </xf>
    <xf numFmtId="181" fontId="2" fillId="0" borderId="1" xfId="0" applyNumberFormat="1" applyFont="1" applyBorder="1" applyAlignment="1">
      <alignment horizontal="right" vertical="top" wrapText="1"/>
    </xf>
    <xf numFmtId="182" fontId="2" fillId="0" borderId="1" xfId="0" applyNumberFormat="1" applyFont="1" applyBorder="1" applyAlignment="1">
      <alignment horizontal="right" vertical="top" wrapText="1"/>
    </xf>
    <xf numFmtId="192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187" fontId="1" fillId="0" borderId="19" xfId="0" applyNumberFormat="1" applyFont="1" applyBorder="1" applyAlignment="1">
      <alignment horizontal="justify" vertical="top" wrapText="1"/>
    </xf>
    <xf numFmtId="187" fontId="1" fillId="0" borderId="20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183" fontId="2" fillId="0" borderId="2" xfId="0" applyNumberFormat="1" applyFont="1" applyBorder="1" applyAlignment="1">
      <alignment horizontal="right" vertical="top" wrapText="1"/>
    </xf>
    <xf numFmtId="183" fontId="2" fillId="0" borderId="20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view="pageBreakPreview" zoomScale="85" zoomScaleSheetLayoutView="85" workbookViewId="0" topLeftCell="A1">
      <selection activeCell="B5" sqref="B5:G5"/>
    </sheetView>
  </sheetViews>
  <sheetFormatPr defaultColWidth="9.00390625" defaultRowHeight="13.5"/>
  <cols>
    <col min="1" max="1" width="20.625" style="0" customWidth="1"/>
    <col min="2" max="3" width="12.625" style="0" customWidth="1"/>
    <col min="4" max="5" width="7.125" style="0" customWidth="1"/>
    <col min="6" max="7" width="12.625" style="0" customWidth="1"/>
    <col min="13" max="13" width="12.50390625" style="0" customWidth="1"/>
    <col min="15" max="15" width="12.50390625" style="0" customWidth="1"/>
  </cols>
  <sheetData>
    <row r="1" spans="1:17" ht="14.25" thickBot="1">
      <c r="A1" s="5" t="s">
        <v>11</v>
      </c>
      <c r="B1" s="6"/>
      <c r="C1" s="6"/>
      <c r="D1" s="6"/>
      <c r="E1" s="6"/>
      <c r="F1" s="6"/>
      <c r="G1" s="6"/>
      <c r="I1" t="s">
        <v>78</v>
      </c>
      <c r="Q1" t="s">
        <v>15</v>
      </c>
    </row>
    <row r="2" spans="1:22" ht="13.5">
      <c r="A2" s="1" t="s">
        <v>0</v>
      </c>
      <c r="B2" s="34"/>
      <c r="C2" s="34"/>
      <c r="D2" s="34"/>
      <c r="E2" s="34"/>
      <c r="F2" s="34"/>
      <c r="G2" s="34"/>
      <c r="Q2" s="30" t="s">
        <v>61</v>
      </c>
      <c r="R2" s="31"/>
      <c r="S2" s="31"/>
      <c r="T2" s="12" t="s">
        <v>60</v>
      </c>
      <c r="U2" s="32" t="s">
        <v>64</v>
      </c>
      <c r="V2" s="33"/>
    </row>
    <row r="3" spans="1:22" ht="13.5">
      <c r="A3" s="1" t="s">
        <v>1</v>
      </c>
      <c r="B3" s="34"/>
      <c r="C3" s="34"/>
      <c r="D3" s="34"/>
      <c r="E3" s="34"/>
      <c r="F3" s="34"/>
      <c r="G3" s="34"/>
      <c r="Q3" s="13" t="s">
        <v>14</v>
      </c>
      <c r="R3" s="14"/>
      <c r="S3" s="14"/>
      <c r="T3" s="14" t="s">
        <v>58</v>
      </c>
      <c r="U3" s="14">
        <v>9.76</v>
      </c>
      <c r="V3" s="15" t="str">
        <f>"GJ/"&amp;T3</f>
        <v>GJ/千ｋWh</v>
      </c>
    </row>
    <row r="4" spans="1:22" ht="13.5" customHeight="1">
      <c r="A4" s="1" t="s">
        <v>2</v>
      </c>
      <c r="B4" s="34"/>
      <c r="C4" s="34"/>
      <c r="D4" s="34"/>
      <c r="E4" s="34"/>
      <c r="F4" s="34"/>
      <c r="G4" s="34"/>
      <c r="Q4" s="13"/>
      <c r="R4" s="14"/>
      <c r="S4" s="14" t="s">
        <v>63</v>
      </c>
      <c r="T4" s="14"/>
      <c r="U4" s="14"/>
      <c r="V4" s="15"/>
    </row>
    <row r="5" spans="1:22" ht="13.5" customHeight="1">
      <c r="A5" s="1" t="s">
        <v>3</v>
      </c>
      <c r="B5" s="34"/>
      <c r="C5" s="34"/>
      <c r="D5" s="34"/>
      <c r="E5" s="34"/>
      <c r="F5" s="34"/>
      <c r="G5" s="34"/>
      <c r="Q5" s="18" t="s">
        <v>10</v>
      </c>
      <c r="R5" s="20" t="s">
        <v>45</v>
      </c>
      <c r="S5" s="14" t="s">
        <v>42</v>
      </c>
      <c r="T5" s="14" t="s">
        <v>76</v>
      </c>
      <c r="U5" s="14">
        <v>45.6</v>
      </c>
      <c r="V5" s="15" t="str">
        <f>"GJ/"&amp;T5</f>
        <v>GJ/千㎥</v>
      </c>
    </row>
    <row r="6" spans="1:22" ht="13.5" customHeight="1">
      <c r="A6" s="1" t="s">
        <v>12</v>
      </c>
      <c r="B6" s="2" t="s">
        <v>69</v>
      </c>
      <c r="C6" s="2" t="s">
        <v>70</v>
      </c>
      <c r="D6" s="37" t="s">
        <v>71</v>
      </c>
      <c r="E6" s="37"/>
      <c r="F6" s="2" t="s">
        <v>72</v>
      </c>
      <c r="G6" s="2" t="s">
        <v>73</v>
      </c>
      <c r="I6" s="22" t="s">
        <v>14</v>
      </c>
      <c r="J6" s="22" t="s">
        <v>74</v>
      </c>
      <c r="K6" s="22" t="s">
        <v>41</v>
      </c>
      <c r="L6" s="22" t="s">
        <v>51</v>
      </c>
      <c r="M6" s="22" t="s">
        <v>66</v>
      </c>
      <c r="O6" s="22" t="s">
        <v>67</v>
      </c>
      <c r="Q6" s="8"/>
      <c r="R6" s="9"/>
      <c r="S6" s="14" t="s">
        <v>43</v>
      </c>
      <c r="T6" s="14" t="s">
        <v>76</v>
      </c>
      <c r="U6" s="14">
        <v>20.1</v>
      </c>
      <c r="V6" s="15" t="str">
        <f>"GJ/"&amp;T6</f>
        <v>GJ/千㎥</v>
      </c>
    </row>
    <row r="7" spans="1:22" ht="13.5">
      <c r="A7" s="1" t="s">
        <v>4</v>
      </c>
      <c r="B7" s="26"/>
      <c r="C7" s="27"/>
      <c r="D7" s="38"/>
      <c r="E7" s="39"/>
      <c r="F7" s="28"/>
      <c r="G7" s="27"/>
      <c r="I7" s="29">
        <f>B7/1000*$U$3</f>
        <v>0</v>
      </c>
      <c r="J7" s="29">
        <f>C7/1000*VLOOKUP(C$10,$S$4:$U$8,3)</f>
        <v>0</v>
      </c>
      <c r="K7" s="29">
        <f>F7/0.0258</f>
        <v>0</v>
      </c>
      <c r="L7" s="29">
        <f>F7*1.36</f>
        <v>0</v>
      </c>
      <c r="M7" s="24">
        <f>B7/1000*$U$3+C7/1000*VLOOKUP(C$10,$S$4:$U$8,3)+D7/0.0258+F7*1.36</f>
        <v>0</v>
      </c>
      <c r="N7" t="s">
        <v>65</v>
      </c>
      <c r="O7" s="24">
        <f>M7*0.0258</f>
        <v>0</v>
      </c>
      <c r="P7" t="s">
        <v>68</v>
      </c>
      <c r="Q7" s="8"/>
      <c r="R7" s="9"/>
      <c r="S7" s="14" t="s">
        <v>44</v>
      </c>
      <c r="T7" s="14" t="s">
        <v>76</v>
      </c>
      <c r="U7" s="14">
        <v>100.5</v>
      </c>
      <c r="V7" s="15" t="str">
        <f>"GJ/"&amp;T7</f>
        <v>GJ/千㎥</v>
      </c>
    </row>
    <row r="8" spans="1:22" ht="13.5">
      <c r="A8" s="1" t="s">
        <v>5</v>
      </c>
      <c r="B8" s="26"/>
      <c r="C8" s="27"/>
      <c r="D8" s="38"/>
      <c r="E8" s="39"/>
      <c r="F8" s="28"/>
      <c r="G8" s="27"/>
      <c r="I8" s="29">
        <f>B8/1000*$U$3</f>
        <v>0</v>
      </c>
      <c r="J8" s="29">
        <f>C8/1000*VLOOKUP(C$10,$S$4:$U$8,3)</f>
        <v>0</v>
      </c>
      <c r="K8" s="29">
        <f>F8/0.0258</f>
        <v>0</v>
      </c>
      <c r="L8" s="29">
        <f>F8*1.36</f>
        <v>0</v>
      </c>
      <c r="M8" s="24">
        <f>B8/1000*$U$3+C8/1000*VLOOKUP(C$10,$S$4:$U$8,3)+D8/0.0258+F8*1.36</f>
        <v>0</v>
      </c>
      <c r="N8" t="s">
        <v>65</v>
      </c>
      <c r="O8" s="24">
        <f>M8*0.0258</f>
        <v>0</v>
      </c>
      <c r="P8" t="s">
        <v>68</v>
      </c>
      <c r="Q8" s="19"/>
      <c r="R8" s="21"/>
      <c r="S8" s="14" t="s">
        <v>46</v>
      </c>
      <c r="T8" s="14" t="s">
        <v>76</v>
      </c>
      <c r="U8" s="14">
        <v>44.8</v>
      </c>
      <c r="V8" s="15" t="str">
        <f>"GJ/"&amp;T8</f>
        <v>GJ/千㎥</v>
      </c>
    </row>
    <row r="9" spans="1:22" ht="13.5">
      <c r="A9" s="1" t="s">
        <v>6</v>
      </c>
      <c r="B9" s="26"/>
      <c r="C9" s="27"/>
      <c r="D9" s="38"/>
      <c r="E9" s="39"/>
      <c r="F9" s="28"/>
      <c r="G9" s="27"/>
      <c r="I9" s="29">
        <f>B9/1000*$U$3</f>
        <v>0</v>
      </c>
      <c r="J9" s="29">
        <f>C9/1000*VLOOKUP(C$10,$S$4:$U$8,3)</f>
        <v>0</v>
      </c>
      <c r="K9" s="29">
        <f>F9/0.0258</f>
        <v>0</v>
      </c>
      <c r="L9" s="29">
        <f>F9*1.36</f>
        <v>0</v>
      </c>
      <c r="M9" s="24">
        <f>B9/1000*$U$3+C9/1000*VLOOKUP(C$10,$S$4:$U$8,3)+D9/0.0258+F9*1.36</f>
        <v>0</v>
      </c>
      <c r="N9" t="s">
        <v>65</v>
      </c>
      <c r="O9" s="24">
        <f>M9*0.0258</f>
        <v>0</v>
      </c>
      <c r="P9" t="s">
        <v>68</v>
      </c>
      <c r="Q9" s="13"/>
      <c r="R9" s="14"/>
      <c r="S9" s="14" t="s">
        <v>63</v>
      </c>
      <c r="T9" s="14"/>
      <c r="U9" s="14"/>
      <c r="V9" s="15"/>
    </row>
    <row r="10" spans="1:22" ht="13.5" customHeight="1">
      <c r="A10" s="1" t="s">
        <v>7</v>
      </c>
      <c r="B10" s="4" t="s">
        <v>10</v>
      </c>
      <c r="C10" s="35" t="s">
        <v>62</v>
      </c>
      <c r="D10" s="36"/>
      <c r="E10" s="3" t="s">
        <v>9</v>
      </c>
      <c r="F10" s="35" t="s">
        <v>62</v>
      </c>
      <c r="G10" s="36"/>
      <c r="Q10" s="18" t="s">
        <v>41</v>
      </c>
      <c r="R10" s="20"/>
      <c r="S10" s="14" t="s">
        <v>16</v>
      </c>
      <c r="T10" s="14" t="s">
        <v>52</v>
      </c>
      <c r="U10" s="14">
        <v>38.2</v>
      </c>
      <c r="V10" s="15" t="str">
        <f aca="true" t="shared" si="0" ref="V10:V31">"GJ/"&amp;T10</f>
        <v>GJ/ｋｌ</v>
      </c>
    </row>
    <row r="11" spans="1:22" ht="13.5">
      <c r="A11" s="1" t="s">
        <v>8</v>
      </c>
      <c r="B11" s="34"/>
      <c r="C11" s="34"/>
      <c r="D11" s="34"/>
      <c r="E11" s="34"/>
      <c r="F11" s="34"/>
      <c r="G11" s="34"/>
      <c r="Q11" s="8"/>
      <c r="R11" s="9"/>
      <c r="S11" s="14" t="s">
        <v>17</v>
      </c>
      <c r="T11" s="14" t="s">
        <v>52</v>
      </c>
      <c r="U11" s="14">
        <v>35.3</v>
      </c>
      <c r="V11" s="15" t="str">
        <f t="shared" si="0"/>
        <v>GJ/ｋｌ</v>
      </c>
    </row>
    <row r="12" spans="17:22" ht="13.5">
      <c r="Q12" s="8"/>
      <c r="R12" s="9"/>
      <c r="S12" s="14" t="s">
        <v>18</v>
      </c>
      <c r="T12" s="14" t="s">
        <v>52</v>
      </c>
      <c r="U12" s="14">
        <v>34.6</v>
      </c>
      <c r="V12" s="15" t="str">
        <f t="shared" si="0"/>
        <v>GJ/ｋｌ</v>
      </c>
    </row>
    <row r="13" spans="1:22" ht="13.5">
      <c r="A13" s="1" t="s">
        <v>0</v>
      </c>
      <c r="B13" s="34"/>
      <c r="C13" s="34"/>
      <c r="D13" s="34"/>
      <c r="E13" s="34"/>
      <c r="F13" s="34"/>
      <c r="G13" s="34"/>
      <c r="Q13" s="8"/>
      <c r="R13" s="9"/>
      <c r="S13" s="14" t="s">
        <v>19</v>
      </c>
      <c r="T13" s="14" t="s">
        <v>52</v>
      </c>
      <c r="U13" s="14">
        <v>34.1</v>
      </c>
      <c r="V13" s="15" t="str">
        <f t="shared" si="0"/>
        <v>GJ/ｋｌ</v>
      </c>
    </row>
    <row r="14" spans="1:22" ht="13.5">
      <c r="A14" s="1" t="s">
        <v>1</v>
      </c>
      <c r="B14" s="34"/>
      <c r="C14" s="34"/>
      <c r="D14" s="34"/>
      <c r="E14" s="34"/>
      <c r="F14" s="34"/>
      <c r="G14" s="34"/>
      <c r="Q14" s="8"/>
      <c r="R14" s="9"/>
      <c r="S14" s="14" t="s">
        <v>20</v>
      </c>
      <c r="T14" s="14" t="s">
        <v>52</v>
      </c>
      <c r="U14" s="14">
        <v>36.7</v>
      </c>
      <c r="V14" s="15" t="str">
        <f t="shared" si="0"/>
        <v>GJ/ｋｌ</v>
      </c>
    </row>
    <row r="15" spans="1:22" ht="13.5">
      <c r="A15" s="1" t="s">
        <v>2</v>
      </c>
      <c r="B15" s="34"/>
      <c r="C15" s="34"/>
      <c r="D15" s="34"/>
      <c r="E15" s="34"/>
      <c r="F15" s="34"/>
      <c r="G15" s="34"/>
      <c r="Q15" s="8"/>
      <c r="R15" s="9"/>
      <c r="S15" s="14" t="s">
        <v>21</v>
      </c>
      <c r="T15" s="14" t="s">
        <v>52</v>
      </c>
      <c r="U15" s="14">
        <v>38.2</v>
      </c>
      <c r="V15" s="15" t="str">
        <f t="shared" si="0"/>
        <v>GJ/ｋｌ</v>
      </c>
    </row>
    <row r="16" spans="1:22" ht="13.5">
      <c r="A16" s="1" t="s">
        <v>3</v>
      </c>
      <c r="B16" s="34"/>
      <c r="C16" s="34"/>
      <c r="D16" s="34"/>
      <c r="E16" s="34"/>
      <c r="F16" s="34"/>
      <c r="G16" s="34"/>
      <c r="Q16" s="8"/>
      <c r="R16" s="9"/>
      <c r="S16" s="14" t="s">
        <v>22</v>
      </c>
      <c r="T16" s="14" t="s">
        <v>52</v>
      </c>
      <c r="U16" s="14">
        <v>39.1</v>
      </c>
      <c r="V16" s="15" t="str">
        <f t="shared" si="0"/>
        <v>GJ/ｋｌ</v>
      </c>
    </row>
    <row r="17" spans="1:22" ht="12.75" customHeight="1">
      <c r="A17" s="1" t="s">
        <v>12</v>
      </c>
      <c r="B17" s="2" t="s">
        <v>69</v>
      </c>
      <c r="C17" s="2" t="s">
        <v>70</v>
      </c>
      <c r="D17" s="37" t="s">
        <v>71</v>
      </c>
      <c r="E17" s="37"/>
      <c r="F17" s="2" t="s">
        <v>72</v>
      </c>
      <c r="G17" s="2" t="s">
        <v>73</v>
      </c>
      <c r="I17" s="22" t="s">
        <v>14</v>
      </c>
      <c r="J17" s="22" t="s">
        <v>74</v>
      </c>
      <c r="K17" s="22" t="s">
        <v>41</v>
      </c>
      <c r="L17" s="22" t="s">
        <v>51</v>
      </c>
      <c r="M17" s="22" t="s">
        <v>66</v>
      </c>
      <c r="O17" s="22" t="s">
        <v>67</v>
      </c>
      <c r="Q17" s="8"/>
      <c r="R17" s="9"/>
      <c r="S17" s="14" t="s">
        <v>23</v>
      </c>
      <c r="T17" s="14" t="s">
        <v>52</v>
      </c>
      <c r="U17" s="14">
        <v>41.7</v>
      </c>
      <c r="V17" s="15" t="str">
        <f t="shared" si="0"/>
        <v>GJ/ｋｌ</v>
      </c>
    </row>
    <row r="18" spans="1:22" ht="13.5">
      <c r="A18" s="1" t="s">
        <v>4</v>
      </c>
      <c r="B18" s="26"/>
      <c r="C18" s="27"/>
      <c r="D18" s="38"/>
      <c r="E18" s="39"/>
      <c r="F18" s="28"/>
      <c r="G18" s="27"/>
      <c r="I18" s="29">
        <f>B18/1000*$U$3</f>
        <v>0</v>
      </c>
      <c r="J18" s="29">
        <f>C18/1000*VLOOKUP(C$21,$S$4:$U$8,3)</f>
        <v>0</v>
      </c>
      <c r="K18" s="29">
        <f>F18/0.0258</f>
        <v>0</v>
      </c>
      <c r="L18" s="29">
        <f>F18*1.36</f>
        <v>0</v>
      </c>
      <c r="M18" s="24">
        <f>B18/1000*$U$3+C18/1000*VLOOKUP(C$21,$S$4:$U$8,3)+D18/0.0258+F18*1.36</f>
        <v>0</v>
      </c>
      <c r="N18" t="s">
        <v>65</v>
      </c>
      <c r="O18" s="24">
        <f>M18*0.0258</f>
        <v>0</v>
      </c>
      <c r="P18" t="s">
        <v>68</v>
      </c>
      <c r="Q18" s="8"/>
      <c r="R18" s="9"/>
      <c r="S18" s="14" t="s">
        <v>24</v>
      </c>
      <c r="T18" s="14" t="s">
        <v>53</v>
      </c>
      <c r="U18" s="14">
        <v>41.9</v>
      </c>
      <c r="V18" s="15" t="str">
        <f t="shared" si="0"/>
        <v>GJ/ｔ</v>
      </c>
    </row>
    <row r="19" spans="1:22" ht="13.5">
      <c r="A19" s="1" t="s">
        <v>5</v>
      </c>
      <c r="B19" s="26"/>
      <c r="C19" s="27"/>
      <c r="D19" s="38"/>
      <c r="E19" s="39"/>
      <c r="F19" s="28"/>
      <c r="G19" s="27"/>
      <c r="I19" s="29">
        <f>B19/1000*$U$3</f>
        <v>0</v>
      </c>
      <c r="J19" s="29">
        <f>C19/1000*VLOOKUP(C$21,$S$4:$U$8,3)</f>
        <v>0</v>
      </c>
      <c r="K19" s="29">
        <f>F19/0.0258</f>
        <v>0</v>
      </c>
      <c r="L19" s="29">
        <f>F19*1.36</f>
        <v>0</v>
      </c>
      <c r="M19" s="24">
        <f>B19/1000*$U$3+C19/1000*VLOOKUP(C$21,$S$4:$U$8,3)+D19/0.0258+F19*1.36</f>
        <v>0</v>
      </c>
      <c r="N19" t="s">
        <v>65</v>
      </c>
      <c r="O19" s="24">
        <f>M19*0.0258</f>
        <v>0</v>
      </c>
      <c r="P19" t="s">
        <v>68</v>
      </c>
      <c r="Q19" s="8"/>
      <c r="R19" s="21"/>
      <c r="S19" s="14" t="s">
        <v>25</v>
      </c>
      <c r="T19" s="14" t="s">
        <v>53</v>
      </c>
      <c r="U19" s="14">
        <v>35.6</v>
      </c>
      <c r="V19" s="15" t="str">
        <f t="shared" si="0"/>
        <v>GJ/ｔ</v>
      </c>
    </row>
    <row r="20" spans="1:22" ht="13.5">
      <c r="A20" s="1" t="s">
        <v>6</v>
      </c>
      <c r="B20" s="26"/>
      <c r="C20" s="27"/>
      <c r="D20" s="38"/>
      <c r="E20" s="39"/>
      <c r="F20" s="28"/>
      <c r="G20" s="27"/>
      <c r="I20" s="29">
        <f>B20/1000*$U$3</f>
        <v>0</v>
      </c>
      <c r="J20" s="29">
        <f>C20/1000*VLOOKUP(C$21,$S$4:$U$8,3)</f>
        <v>0</v>
      </c>
      <c r="K20" s="29">
        <f>F20/0.0258</f>
        <v>0</v>
      </c>
      <c r="L20" s="29">
        <f>F20*1.36</f>
        <v>0</v>
      </c>
      <c r="M20" s="24">
        <f>B20/1000*$U$3+C20/1000*VLOOKUP(C$21,$S$4:$U$8,3)+D20/0.0258+F20*1.36</f>
        <v>0</v>
      </c>
      <c r="N20" t="s">
        <v>65</v>
      </c>
      <c r="O20" s="24">
        <f>M20*0.0258</f>
        <v>0</v>
      </c>
      <c r="P20" t="s">
        <v>68</v>
      </c>
      <c r="Q20" s="8"/>
      <c r="R20" s="20" t="s">
        <v>26</v>
      </c>
      <c r="S20" s="14" t="s">
        <v>27</v>
      </c>
      <c r="T20" s="14" t="s">
        <v>53</v>
      </c>
      <c r="U20" s="14">
        <v>50.2</v>
      </c>
      <c r="V20" s="15" t="str">
        <f t="shared" si="0"/>
        <v>GJ/ｔ</v>
      </c>
    </row>
    <row r="21" spans="1:22" ht="13.5" customHeight="1">
      <c r="A21" s="1" t="s">
        <v>7</v>
      </c>
      <c r="B21" s="4" t="s">
        <v>10</v>
      </c>
      <c r="C21" s="35" t="s">
        <v>62</v>
      </c>
      <c r="D21" s="36"/>
      <c r="E21" s="3" t="s">
        <v>9</v>
      </c>
      <c r="F21" s="35" t="s">
        <v>62</v>
      </c>
      <c r="G21" s="36"/>
      <c r="Q21" s="8"/>
      <c r="R21" s="21"/>
      <c r="S21" s="14" t="s">
        <v>28</v>
      </c>
      <c r="T21" s="14" t="s">
        <v>75</v>
      </c>
      <c r="U21" s="14">
        <v>44.9</v>
      </c>
      <c r="V21" s="15" t="str">
        <f t="shared" si="0"/>
        <v>GJ/千㎥</v>
      </c>
    </row>
    <row r="22" spans="1:22" ht="13.5">
      <c r="A22" s="1" t="s">
        <v>8</v>
      </c>
      <c r="B22" s="34"/>
      <c r="C22" s="34"/>
      <c r="D22" s="34"/>
      <c r="E22" s="34"/>
      <c r="F22" s="34"/>
      <c r="G22" s="34"/>
      <c r="Q22" s="8"/>
      <c r="R22" s="20" t="s">
        <v>29</v>
      </c>
      <c r="S22" s="14" t="s">
        <v>30</v>
      </c>
      <c r="T22" s="14" t="s">
        <v>53</v>
      </c>
      <c r="U22" s="14">
        <v>54.5</v>
      </c>
      <c r="V22" s="15" t="str">
        <f t="shared" si="0"/>
        <v>GJ/ｔ</v>
      </c>
    </row>
    <row r="23" spans="17:22" ht="13.5">
      <c r="Q23" s="8"/>
      <c r="R23" s="21"/>
      <c r="S23" s="14" t="s">
        <v>31</v>
      </c>
      <c r="T23" s="14" t="s">
        <v>75</v>
      </c>
      <c r="U23" s="14">
        <v>40.9</v>
      </c>
      <c r="V23" s="15" t="str">
        <f t="shared" si="0"/>
        <v>GJ/千㎥</v>
      </c>
    </row>
    <row r="24" spans="1:22" ht="13.5">
      <c r="A24" s="1" t="s">
        <v>0</v>
      </c>
      <c r="B24" s="34"/>
      <c r="C24" s="34"/>
      <c r="D24" s="34"/>
      <c r="E24" s="34"/>
      <c r="F24" s="34"/>
      <c r="G24" s="34"/>
      <c r="Q24" s="8"/>
      <c r="R24" s="20" t="s">
        <v>32</v>
      </c>
      <c r="S24" s="14" t="s">
        <v>33</v>
      </c>
      <c r="T24" s="14" t="s">
        <v>53</v>
      </c>
      <c r="U24" s="14">
        <v>28.9</v>
      </c>
      <c r="V24" s="15" t="str">
        <f t="shared" si="0"/>
        <v>GJ/ｔ</v>
      </c>
    </row>
    <row r="25" spans="1:22" ht="13.5">
      <c r="A25" s="1" t="s">
        <v>1</v>
      </c>
      <c r="B25" s="34"/>
      <c r="C25" s="34"/>
      <c r="D25" s="34"/>
      <c r="E25" s="34"/>
      <c r="F25" s="34"/>
      <c r="G25" s="34"/>
      <c r="Q25" s="8"/>
      <c r="R25" s="9"/>
      <c r="S25" s="14" t="s">
        <v>34</v>
      </c>
      <c r="T25" s="14" t="s">
        <v>53</v>
      </c>
      <c r="U25" s="14">
        <v>26.6</v>
      </c>
      <c r="V25" s="15" t="str">
        <f t="shared" si="0"/>
        <v>GJ/ｔ</v>
      </c>
    </row>
    <row r="26" spans="1:22" ht="13.5">
      <c r="A26" s="1" t="s">
        <v>2</v>
      </c>
      <c r="B26" s="34"/>
      <c r="C26" s="34"/>
      <c r="D26" s="34"/>
      <c r="E26" s="34"/>
      <c r="F26" s="34"/>
      <c r="G26" s="34"/>
      <c r="Q26" s="8"/>
      <c r="R26" s="9"/>
      <c r="S26" s="14" t="s">
        <v>35</v>
      </c>
      <c r="T26" s="14" t="s">
        <v>53</v>
      </c>
      <c r="U26" s="14">
        <v>27.2</v>
      </c>
      <c r="V26" s="15" t="str">
        <f t="shared" si="0"/>
        <v>GJ/ｔ</v>
      </c>
    </row>
    <row r="27" spans="1:22" ht="13.5">
      <c r="A27" s="1" t="s">
        <v>3</v>
      </c>
      <c r="B27" s="34"/>
      <c r="C27" s="34"/>
      <c r="D27" s="34"/>
      <c r="E27" s="34"/>
      <c r="F27" s="34"/>
      <c r="G27" s="34"/>
      <c r="Q27" s="8"/>
      <c r="R27" s="9"/>
      <c r="S27" s="14" t="s">
        <v>36</v>
      </c>
      <c r="T27" s="14" t="s">
        <v>53</v>
      </c>
      <c r="U27" s="14">
        <v>30.1</v>
      </c>
      <c r="V27" s="15" t="str">
        <f t="shared" si="0"/>
        <v>GJ/ｔ</v>
      </c>
    </row>
    <row r="28" spans="1:22" ht="12.75" customHeight="1">
      <c r="A28" s="1" t="s">
        <v>12</v>
      </c>
      <c r="B28" s="2" t="s">
        <v>69</v>
      </c>
      <c r="C28" s="2" t="s">
        <v>70</v>
      </c>
      <c r="D28" s="37" t="s">
        <v>71</v>
      </c>
      <c r="E28" s="37"/>
      <c r="F28" s="2" t="s">
        <v>72</v>
      </c>
      <c r="G28" s="2" t="s">
        <v>73</v>
      </c>
      <c r="I28" s="22" t="s">
        <v>14</v>
      </c>
      <c r="J28" s="22" t="s">
        <v>74</v>
      </c>
      <c r="K28" s="22" t="s">
        <v>41</v>
      </c>
      <c r="L28" s="22" t="s">
        <v>51</v>
      </c>
      <c r="M28" s="22" t="s">
        <v>66</v>
      </c>
      <c r="O28" s="22" t="s">
        <v>67</v>
      </c>
      <c r="Q28" s="8"/>
      <c r="R28" s="9"/>
      <c r="S28" s="14" t="s">
        <v>37</v>
      </c>
      <c r="T28" s="14" t="s">
        <v>53</v>
      </c>
      <c r="U28" s="14">
        <v>37.3</v>
      </c>
      <c r="V28" s="15" t="str">
        <f t="shared" si="0"/>
        <v>GJ/ｔ</v>
      </c>
    </row>
    <row r="29" spans="1:22" ht="13.5">
      <c r="A29" s="1" t="s">
        <v>4</v>
      </c>
      <c r="B29" s="26"/>
      <c r="C29" s="27"/>
      <c r="D29" s="38"/>
      <c r="E29" s="39"/>
      <c r="F29" s="28"/>
      <c r="G29" s="27"/>
      <c r="I29" s="29">
        <f>B29/1000*$U$3</f>
        <v>0</v>
      </c>
      <c r="J29" s="29">
        <f>C29/1000*VLOOKUP(C$32,$S$4:$U$8,3)</f>
        <v>0</v>
      </c>
      <c r="K29" s="29">
        <f>F29/0.0258</f>
        <v>0</v>
      </c>
      <c r="L29" s="29">
        <f>F29*1.36</f>
        <v>0</v>
      </c>
      <c r="M29" s="24">
        <f>B29/1000*$U$3+C29/1000*VLOOKUP(C$32,$S$4:$U$8,3)+D29/0.0258+F29*1.36</f>
        <v>0</v>
      </c>
      <c r="N29" t="s">
        <v>65</v>
      </c>
      <c r="O29" s="24">
        <f>M29*0.0258</f>
        <v>0</v>
      </c>
      <c r="P29" t="s">
        <v>68</v>
      </c>
      <c r="Q29" s="8"/>
      <c r="R29" s="9"/>
      <c r="S29" s="14" t="s">
        <v>38</v>
      </c>
      <c r="T29" s="14" t="s">
        <v>75</v>
      </c>
      <c r="U29" s="14">
        <v>21.1</v>
      </c>
      <c r="V29" s="15" t="str">
        <f t="shared" si="0"/>
        <v>GJ/千㎥</v>
      </c>
    </row>
    <row r="30" spans="1:22" ht="13.5">
      <c r="A30" s="1" t="s">
        <v>5</v>
      </c>
      <c r="B30" s="26"/>
      <c r="C30" s="27"/>
      <c r="D30" s="38"/>
      <c r="E30" s="39"/>
      <c r="F30" s="28"/>
      <c r="G30" s="27"/>
      <c r="I30" s="29">
        <f>B30/1000*$U$3</f>
        <v>0</v>
      </c>
      <c r="J30" s="29">
        <f>C30/1000*VLOOKUP(C$32,$S$4:$U$8,3)</f>
        <v>0</v>
      </c>
      <c r="K30" s="29">
        <f>F30/0.0258</f>
        <v>0</v>
      </c>
      <c r="L30" s="29">
        <f>F30*1.36</f>
        <v>0</v>
      </c>
      <c r="M30" s="24">
        <f>B30/1000*$U$3+C30/1000*VLOOKUP(C$32,$S$4:$U$8,3)+D30/0.0258+F30*1.36</f>
        <v>0</v>
      </c>
      <c r="N30" t="s">
        <v>65</v>
      </c>
      <c r="O30" s="24">
        <f>M30*0.0258</f>
        <v>0</v>
      </c>
      <c r="P30" t="s">
        <v>68</v>
      </c>
      <c r="Q30" s="8"/>
      <c r="R30" s="9"/>
      <c r="S30" s="14" t="s">
        <v>39</v>
      </c>
      <c r="T30" s="14" t="s">
        <v>75</v>
      </c>
      <c r="U30" s="14">
        <v>3.41</v>
      </c>
      <c r="V30" s="15" t="str">
        <f t="shared" si="0"/>
        <v>GJ/千㎥</v>
      </c>
    </row>
    <row r="31" spans="1:22" ht="13.5">
      <c r="A31" s="1" t="s">
        <v>6</v>
      </c>
      <c r="B31" s="26"/>
      <c r="C31" s="27"/>
      <c r="D31" s="38"/>
      <c r="E31" s="39"/>
      <c r="F31" s="28"/>
      <c r="G31" s="27"/>
      <c r="I31" s="29">
        <f>B31/1000*$U$3</f>
        <v>0</v>
      </c>
      <c r="J31" s="29">
        <f>C31/1000*VLOOKUP(C$32,$S$4:$U$8,3)</f>
        <v>0</v>
      </c>
      <c r="K31" s="29">
        <f>F31/0.0258</f>
        <v>0</v>
      </c>
      <c r="L31" s="29">
        <f>F31*1.36</f>
        <v>0</v>
      </c>
      <c r="M31" s="24">
        <f>B31/1000*$U$3+C31/1000*VLOOKUP(C$32,$S$4:$U$8,3)+D31/0.0258+F31*1.36</f>
        <v>0</v>
      </c>
      <c r="N31" t="s">
        <v>65</v>
      </c>
      <c r="O31" s="24">
        <f>M31*0.0258</f>
        <v>0</v>
      </c>
      <c r="P31" t="s">
        <v>68</v>
      </c>
      <c r="Q31" s="19"/>
      <c r="R31" s="21"/>
      <c r="S31" s="14" t="s">
        <v>40</v>
      </c>
      <c r="T31" s="14" t="s">
        <v>75</v>
      </c>
      <c r="U31" s="14">
        <v>8.41</v>
      </c>
      <c r="V31" s="15" t="str">
        <f t="shared" si="0"/>
        <v>GJ/千㎥</v>
      </c>
    </row>
    <row r="32" spans="1:22" ht="13.5" customHeight="1">
      <c r="A32" s="1" t="s">
        <v>7</v>
      </c>
      <c r="B32" s="4" t="s">
        <v>10</v>
      </c>
      <c r="C32" s="35" t="s">
        <v>62</v>
      </c>
      <c r="D32" s="36"/>
      <c r="E32" s="3" t="s">
        <v>9</v>
      </c>
      <c r="F32" s="35" t="s">
        <v>62</v>
      </c>
      <c r="G32" s="36"/>
      <c r="Q32" s="13"/>
      <c r="R32" s="14"/>
      <c r="S32" s="14"/>
      <c r="T32" s="14"/>
      <c r="U32" s="14"/>
      <c r="V32" s="15"/>
    </row>
    <row r="33" spans="1:22" ht="13.5">
      <c r="A33" s="1" t="s">
        <v>8</v>
      </c>
      <c r="B33" s="34"/>
      <c r="C33" s="34"/>
      <c r="D33" s="34"/>
      <c r="E33" s="34"/>
      <c r="F33" s="34"/>
      <c r="G33" s="34"/>
      <c r="Q33" s="18" t="s">
        <v>51</v>
      </c>
      <c r="R33" s="20"/>
      <c r="S33" s="14" t="s">
        <v>47</v>
      </c>
      <c r="T33" s="14" t="s">
        <v>55</v>
      </c>
      <c r="U33" s="14">
        <v>1.02</v>
      </c>
      <c r="V33" s="15" t="str">
        <f>"GJ/"&amp;T33</f>
        <v>GJ/GJ</v>
      </c>
    </row>
    <row r="34" spans="17:22" ht="13.5">
      <c r="Q34" s="8"/>
      <c r="R34" s="9"/>
      <c r="S34" s="14" t="s">
        <v>48</v>
      </c>
      <c r="T34" s="14" t="s">
        <v>56</v>
      </c>
      <c r="U34" s="14">
        <v>1.36</v>
      </c>
      <c r="V34" s="15" t="str">
        <f>"GJ/"&amp;T34</f>
        <v>GJ/GJ</v>
      </c>
    </row>
    <row r="35" spans="1:22" ht="13.5">
      <c r="A35" s="1" t="s">
        <v>0</v>
      </c>
      <c r="B35" s="34"/>
      <c r="C35" s="34"/>
      <c r="D35" s="34"/>
      <c r="E35" s="34"/>
      <c r="F35" s="34"/>
      <c r="G35" s="34"/>
      <c r="Q35" s="8"/>
      <c r="R35" s="9"/>
      <c r="S35" s="14" t="s">
        <v>49</v>
      </c>
      <c r="T35" s="14" t="s">
        <v>56</v>
      </c>
      <c r="U35" s="14">
        <v>1.36</v>
      </c>
      <c r="V35" s="15" t="str">
        <f>"GJ/"&amp;T35</f>
        <v>GJ/GJ</v>
      </c>
    </row>
    <row r="36" spans="1:22" ht="14.25" thickBot="1">
      <c r="A36" s="1" t="s">
        <v>1</v>
      </c>
      <c r="B36" s="34"/>
      <c r="C36" s="34"/>
      <c r="D36" s="34"/>
      <c r="E36" s="34"/>
      <c r="F36" s="34"/>
      <c r="G36" s="34"/>
      <c r="Q36" s="10"/>
      <c r="R36" s="11"/>
      <c r="S36" s="16" t="s">
        <v>50</v>
      </c>
      <c r="T36" s="16" t="s">
        <v>56</v>
      </c>
      <c r="U36" s="16">
        <v>1.36</v>
      </c>
      <c r="V36" s="17" t="str">
        <f>"GJ/"&amp;T36</f>
        <v>GJ/GJ</v>
      </c>
    </row>
    <row r="37" spans="1:7" ht="13.5">
      <c r="A37" s="1" t="s">
        <v>2</v>
      </c>
      <c r="B37" s="34"/>
      <c r="C37" s="34"/>
      <c r="D37" s="34"/>
      <c r="E37" s="34"/>
      <c r="F37" s="34"/>
      <c r="G37" s="34"/>
    </row>
    <row r="38" spans="1:7" ht="13.5">
      <c r="A38" s="1" t="s">
        <v>3</v>
      </c>
      <c r="B38" s="34"/>
      <c r="C38" s="34"/>
      <c r="D38" s="34"/>
      <c r="E38" s="34"/>
      <c r="F38" s="34"/>
      <c r="G38" s="34"/>
    </row>
    <row r="39" spans="1:15" ht="12.75" customHeight="1">
      <c r="A39" s="1" t="s">
        <v>12</v>
      </c>
      <c r="B39" s="2" t="s">
        <v>69</v>
      </c>
      <c r="C39" s="2" t="s">
        <v>70</v>
      </c>
      <c r="D39" s="37" t="s">
        <v>71</v>
      </c>
      <c r="E39" s="37"/>
      <c r="F39" s="2" t="s">
        <v>72</v>
      </c>
      <c r="G39" s="2" t="s">
        <v>73</v>
      </c>
      <c r="I39" s="22" t="s">
        <v>14</v>
      </c>
      <c r="J39" s="22" t="s">
        <v>74</v>
      </c>
      <c r="K39" s="22" t="s">
        <v>41</v>
      </c>
      <c r="L39" s="22" t="s">
        <v>51</v>
      </c>
      <c r="M39" s="22" t="s">
        <v>66</v>
      </c>
      <c r="O39" s="22" t="s">
        <v>67</v>
      </c>
    </row>
    <row r="40" spans="1:16" ht="13.5">
      <c r="A40" s="1" t="s">
        <v>4</v>
      </c>
      <c r="B40" s="26"/>
      <c r="C40" s="27"/>
      <c r="D40" s="38"/>
      <c r="E40" s="39"/>
      <c r="F40" s="28"/>
      <c r="G40" s="23"/>
      <c r="I40" s="29">
        <f>B40/1000*$U$3</f>
        <v>0</v>
      </c>
      <c r="J40" s="29">
        <f>C40/1000*VLOOKUP(C$43,$S$4:$U$8,3)</f>
        <v>0</v>
      </c>
      <c r="K40" s="29">
        <f>F40/0.0258</f>
        <v>0</v>
      </c>
      <c r="L40" s="29">
        <f>F40*1.36</f>
        <v>0</v>
      </c>
      <c r="M40" s="24">
        <f>B40/1000*$U$3+C40/1000*VLOOKUP(C$43,$S$4:$U$8,3)+D40/0.0258+F40*1.36</f>
        <v>0</v>
      </c>
      <c r="N40" t="s">
        <v>65</v>
      </c>
      <c r="O40" s="24">
        <f>M40*0.0258</f>
        <v>0</v>
      </c>
      <c r="P40" t="s">
        <v>68</v>
      </c>
    </row>
    <row r="41" spans="1:16" ht="13.5">
      <c r="A41" s="1" t="s">
        <v>5</v>
      </c>
      <c r="B41" s="26"/>
      <c r="C41" s="27"/>
      <c r="D41" s="38"/>
      <c r="E41" s="39"/>
      <c r="F41" s="28"/>
      <c r="G41" s="23"/>
      <c r="I41" s="29">
        <f>B41/1000*$U$3</f>
        <v>0</v>
      </c>
      <c r="J41" s="29">
        <f>C41/1000*VLOOKUP(C$43,$S$4:$U$8,3)</f>
        <v>0</v>
      </c>
      <c r="K41" s="29">
        <f>F41/0.0258</f>
        <v>0</v>
      </c>
      <c r="L41" s="29">
        <f>F41*1.36</f>
        <v>0</v>
      </c>
      <c r="M41" s="24">
        <f>B41/1000*$U$3+C41/1000*VLOOKUP(C$43,$S$4:$U$8,3)+D41/0.0258+F41*1.36</f>
        <v>0</v>
      </c>
      <c r="N41" t="s">
        <v>65</v>
      </c>
      <c r="O41" s="24">
        <f>M41*0.0258</f>
        <v>0</v>
      </c>
      <c r="P41" t="s">
        <v>68</v>
      </c>
    </row>
    <row r="42" spans="1:16" ht="13.5">
      <c r="A42" s="1" t="s">
        <v>6</v>
      </c>
      <c r="B42" s="26"/>
      <c r="C42" s="27"/>
      <c r="D42" s="38"/>
      <c r="E42" s="39"/>
      <c r="F42" s="28"/>
      <c r="G42" s="23"/>
      <c r="I42" s="29">
        <f>B42/1000*$U$3</f>
        <v>0</v>
      </c>
      <c r="J42" s="29">
        <f>C42/1000*VLOOKUP(C$43,$S$4:$U$8,3)</f>
        <v>0</v>
      </c>
      <c r="K42" s="29">
        <f>F42/0.0258</f>
        <v>0</v>
      </c>
      <c r="L42" s="29">
        <f>F42*1.36</f>
        <v>0</v>
      </c>
      <c r="M42" s="24">
        <f>B42/1000*$U$3+C42/1000*VLOOKUP(C$43,$S$4:$U$8,3)+D42/0.0258+F42*1.36</f>
        <v>0</v>
      </c>
      <c r="N42" t="s">
        <v>65</v>
      </c>
      <c r="O42" s="24">
        <f>M42*0.0258</f>
        <v>0</v>
      </c>
      <c r="P42" t="s">
        <v>68</v>
      </c>
    </row>
    <row r="43" spans="1:7" ht="13.5" customHeight="1">
      <c r="A43" s="1" t="s">
        <v>7</v>
      </c>
      <c r="B43" s="4" t="s">
        <v>10</v>
      </c>
      <c r="C43" s="35" t="s">
        <v>62</v>
      </c>
      <c r="D43" s="36"/>
      <c r="E43" s="3" t="s">
        <v>9</v>
      </c>
      <c r="F43" s="35" t="s">
        <v>62</v>
      </c>
      <c r="G43" s="36"/>
    </row>
    <row r="44" spans="1:7" ht="13.5">
      <c r="A44" s="1" t="s">
        <v>8</v>
      </c>
      <c r="B44" s="34"/>
      <c r="C44" s="34"/>
      <c r="D44" s="34"/>
      <c r="E44" s="34"/>
      <c r="F44" s="34"/>
      <c r="G44" s="34"/>
    </row>
    <row r="46" spans="1:7" ht="13.5">
      <c r="A46" s="1" t="s">
        <v>0</v>
      </c>
      <c r="B46" s="34"/>
      <c r="C46" s="34"/>
      <c r="D46" s="34"/>
      <c r="E46" s="34"/>
      <c r="F46" s="34"/>
      <c r="G46" s="34"/>
    </row>
    <row r="47" spans="1:7" ht="13.5">
      <c r="A47" s="1" t="s">
        <v>1</v>
      </c>
      <c r="B47" s="34"/>
      <c r="C47" s="34"/>
      <c r="D47" s="34"/>
      <c r="E47" s="34"/>
      <c r="F47" s="34"/>
      <c r="G47" s="34"/>
    </row>
    <row r="48" spans="1:7" ht="13.5">
      <c r="A48" s="1" t="s">
        <v>2</v>
      </c>
      <c r="B48" s="34"/>
      <c r="C48" s="34"/>
      <c r="D48" s="34"/>
      <c r="E48" s="34"/>
      <c r="F48" s="34"/>
      <c r="G48" s="34"/>
    </row>
    <row r="49" spans="1:7" ht="13.5">
      <c r="A49" s="1" t="s">
        <v>3</v>
      </c>
      <c r="B49" s="34"/>
      <c r="C49" s="34"/>
      <c r="D49" s="34"/>
      <c r="E49" s="34"/>
      <c r="F49" s="34"/>
      <c r="G49" s="34"/>
    </row>
    <row r="50" spans="1:15" ht="12.75" customHeight="1">
      <c r="A50" s="1" t="s">
        <v>12</v>
      </c>
      <c r="B50" s="2" t="s">
        <v>69</v>
      </c>
      <c r="C50" s="2" t="s">
        <v>70</v>
      </c>
      <c r="D50" s="37" t="s">
        <v>71</v>
      </c>
      <c r="E50" s="37"/>
      <c r="F50" s="2" t="s">
        <v>72</v>
      </c>
      <c r="G50" s="2" t="s">
        <v>73</v>
      </c>
      <c r="I50" s="22" t="s">
        <v>14</v>
      </c>
      <c r="J50" s="22" t="s">
        <v>74</v>
      </c>
      <c r="K50" s="22" t="s">
        <v>41</v>
      </c>
      <c r="L50" s="22" t="s">
        <v>51</v>
      </c>
      <c r="M50" s="22" t="s">
        <v>66</v>
      </c>
      <c r="O50" s="22" t="s">
        <v>67</v>
      </c>
    </row>
    <row r="51" spans="1:16" ht="13.5">
      <c r="A51" s="1" t="s">
        <v>4</v>
      </c>
      <c r="B51" s="26"/>
      <c r="C51" s="27"/>
      <c r="D51" s="38"/>
      <c r="E51" s="39"/>
      <c r="F51" s="28"/>
      <c r="G51" s="27"/>
      <c r="I51" s="29">
        <f>B51/1000*$U$3</f>
        <v>0</v>
      </c>
      <c r="J51" s="29">
        <f>C51/1000*VLOOKUP(C$54,$S$4:$U$8,3)</f>
        <v>0</v>
      </c>
      <c r="K51" s="29">
        <f>F51/0.0258</f>
        <v>0</v>
      </c>
      <c r="L51" s="29">
        <f>F51*1.36</f>
        <v>0</v>
      </c>
      <c r="M51" s="24">
        <f>B51/1000*$U$3+C51/1000*VLOOKUP(C$54,$S$4:$U$8,3)+D51/0.0258+F51*1.36</f>
        <v>0</v>
      </c>
      <c r="N51" t="s">
        <v>65</v>
      </c>
      <c r="O51" s="24">
        <f>M51*0.0258</f>
        <v>0</v>
      </c>
      <c r="P51" t="s">
        <v>68</v>
      </c>
    </row>
    <row r="52" spans="1:16" ht="13.5">
      <c r="A52" s="1" t="s">
        <v>5</v>
      </c>
      <c r="B52" s="26"/>
      <c r="C52" s="27"/>
      <c r="D52" s="38"/>
      <c r="E52" s="39"/>
      <c r="F52" s="28"/>
      <c r="G52" s="27"/>
      <c r="I52" s="29">
        <f>B52/1000*$U$3</f>
        <v>0</v>
      </c>
      <c r="J52" s="29">
        <f>C52/1000*VLOOKUP(C$54,$S$4:$U$8,3)</f>
        <v>0</v>
      </c>
      <c r="K52" s="29">
        <f>F52/0.0258</f>
        <v>0</v>
      </c>
      <c r="L52" s="29">
        <f>F52*1.36</f>
        <v>0</v>
      </c>
      <c r="M52" s="24">
        <f>B52/1000*$U$3+C52/1000*VLOOKUP(C$54,$S$4:$U$8,3)+D52/0.0258+F52*1.36</f>
        <v>0</v>
      </c>
      <c r="N52" t="s">
        <v>65</v>
      </c>
      <c r="O52" s="24">
        <f>M52*0.0258</f>
        <v>0</v>
      </c>
      <c r="P52" t="s">
        <v>68</v>
      </c>
    </row>
    <row r="53" spans="1:16" ht="13.5">
      <c r="A53" s="1" t="s">
        <v>6</v>
      </c>
      <c r="B53" s="26"/>
      <c r="C53" s="27"/>
      <c r="D53" s="38"/>
      <c r="E53" s="39"/>
      <c r="F53" s="28"/>
      <c r="G53" s="27"/>
      <c r="I53" s="29">
        <f>B53/1000*$U$3</f>
        <v>0</v>
      </c>
      <c r="J53" s="29">
        <f>C53/1000*VLOOKUP(C$54,$S$4:$U$8,3)</f>
        <v>0</v>
      </c>
      <c r="K53" s="29">
        <f>F53/0.0258</f>
        <v>0</v>
      </c>
      <c r="L53" s="29">
        <f>F53*1.36</f>
        <v>0</v>
      </c>
      <c r="M53" s="24">
        <f>B53/1000*$U$3+C53/1000*VLOOKUP(C$54,$S$4:$U$8,3)+D53/0.0258+F53*1.36</f>
        <v>0</v>
      </c>
      <c r="N53" t="s">
        <v>65</v>
      </c>
      <c r="O53" s="24">
        <f>M53*0.0258</f>
        <v>0</v>
      </c>
      <c r="P53" t="s">
        <v>68</v>
      </c>
    </row>
    <row r="54" spans="1:7" ht="13.5" customHeight="1">
      <c r="A54" s="1" t="s">
        <v>7</v>
      </c>
      <c r="B54" s="4" t="s">
        <v>10</v>
      </c>
      <c r="C54" s="35" t="s">
        <v>62</v>
      </c>
      <c r="D54" s="36"/>
      <c r="E54" s="3" t="s">
        <v>9</v>
      </c>
      <c r="F54" s="35" t="s">
        <v>62</v>
      </c>
      <c r="G54" s="36"/>
    </row>
    <row r="55" spans="1:7" ht="13.5">
      <c r="A55" s="1" t="s">
        <v>8</v>
      </c>
      <c r="B55" s="34"/>
      <c r="C55" s="34"/>
      <c r="D55" s="34"/>
      <c r="E55" s="34"/>
      <c r="F55" s="34"/>
      <c r="G55" s="34"/>
    </row>
    <row r="58" ht="13.5">
      <c r="G58" s="7" t="s">
        <v>13</v>
      </c>
    </row>
    <row r="59" ht="13.5">
      <c r="G59" s="7" t="s">
        <v>77</v>
      </c>
    </row>
  </sheetData>
  <mergeCells count="57">
    <mergeCell ref="D53:E53"/>
    <mergeCell ref="C54:D54"/>
    <mergeCell ref="F54:G54"/>
    <mergeCell ref="B55:G55"/>
    <mergeCell ref="B49:G49"/>
    <mergeCell ref="D50:E50"/>
    <mergeCell ref="D51:E51"/>
    <mergeCell ref="D52:E52"/>
    <mergeCell ref="B44:G44"/>
    <mergeCell ref="B46:G46"/>
    <mergeCell ref="B47:G47"/>
    <mergeCell ref="B48:G48"/>
    <mergeCell ref="D41:E41"/>
    <mergeCell ref="D42:E42"/>
    <mergeCell ref="C43:D43"/>
    <mergeCell ref="F43:G43"/>
    <mergeCell ref="B37:G37"/>
    <mergeCell ref="B38:G38"/>
    <mergeCell ref="D39:E39"/>
    <mergeCell ref="D40:E40"/>
    <mergeCell ref="F32:G32"/>
    <mergeCell ref="B33:G33"/>
    <mergeCell ref="B35:G35"/>
    <mergeCell ref="B36:G36"/>
    <mergeCell ref="D29:E29"/>
    <mergeCell ref="D30:E30"/>
    <mergeCell ref="D31:E31"/>
    <mergeCell ref="C32:D32"/>
    <mergeCell ref="B25:G25"/>
    <mergeCell ref="B26:G26"/>
    <mergeCell ref="B27:G27"/>
    <mergeCell ref="D28:E28"/>
    <mergeCell ref="C21:D21"/>
    <mergeCell ref="F21:G21"/>
    <mergeCell ref="B22:G22"/>
    <mergeCell ref="B24:G24"/>
    <mergeCell ref="D17:E17"/>
    <mergeCell ref="D18:E18"/>
    <mergeCell ref="D19:E19"/>
    <mergeCell ref="D20:E20"/>
    <mergeCell ref="B13:G13"/>
    <mergeCell ref="B14:G14"/>
    <mergeCell ref="B15:G15"/>
    <mergeCell ref="B16:G16"/>
    <mergeCell ref="B4:G4"/>
    <mergeCell ref="B5:G5"/>
    <mergeCell ref="B11:G11"/>
    <mergeCell ref="C10:D10"/>
    <mergeCell ref="F10:G10"/>
    <mergeCell ref="D6:E6"/>
    <mergeCell ref="D7:E7"/>
    <mergeCell ref="D8:E8"/>
    <mergeCell ref="D9:E9"/>
    <mergeCell ref="Q2:S2"/>
    <mergeCell ref="U2:V2"/>
    <mergeCell ref="B2:G2"/>
    <mergeCell ref="B3:G3"/>
  </mergeCells>
  <dataValidations count="2">
    <dataValidation type="list" allowBlank="1" showInputMessage="1" showErrorMessage="1" sqref="C10:D10 C21:D21 C32:D32 C43:D43 C54:D54">
      <formula1>$S$4:$S$8</formula1>
    </dataValidation>
    <dataValidation type="list" allowBlank="1" showInputMessage="1" showErrorMessage="1" sqref="F10:G10 F21:G21 F32:G32 F43:G43 F54:G54">
      <formula1>$S$9:$S$17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&amp;L&amp;"ＭＳ 明朝,標準"&amp;10（別添２）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8" sqref="C8"/>
    </sheetView>
  </sheetViews>
  <sheetFormatPr defaultColWidth="9.00390625" defaultRowHeight="13.5"/>
  <cols>
    <col min="2" max="2" width="16.75390625" style="0" customWidth="1"/>
    <col min="3" max="3" width="28.375" style="0" customWidth="1"/>
    <col min="6" max="6" width="11.25390625" style="0" customWidth="1"/>
  </cols>
  <sheetData>
    <row r="1" ht="19.5" thickBot="1">
      <c r="A1" s="25" t="s">
        <v>15</v>
      </c>
    </row>
    <row r="2" spans="1:6" ht="13.5">
      <c r="A2" s="30" t="s">
        <v>61</v>
      </c>
      <c r="B2" s="31"/>
      <c r="C2" s="31"/>
      <c r="D2" s="12" t="s">
        <v>60</v>
      </c>
      <c r="E2" s="32" t="s">
        <v>59</v>
      </c>
      <c r="F2" s="33"/>
    </row>
    <row r="3" spans="1:6" ht="13.5">
      <c r="A3" s="13" t="s">
        <v>14</v>
      </c>
      <c r="B3" s="14"/>
      <c r="C3" s="14"/>
      <c r="D3" s="14" t="s">
        <v>58</v>
      </c>
      <c r="E3" s="14">
        <v>9.76</v>
      </c>
      <c r="F3" s="15" t="str">
        <f>"GJ/"&amp;D3</f>
        <v>GJ/千ｋWh</v>
      </c>
    </row>
    <row r="4" spans="1:6" ht="3" customHeight="1">
      <c r="A4" s="13"/>
      <c r="B4" s="14"/>
      <c r="C4" s="14"/>
      <c r="D4" s="14"/>
      <c r="E4" s="14"/>
      <c r="F4" s="15"/>
    </row>
    <row r="5" spans="1:6" ht="13.5">
      <c r="A5" s="18" t="s">
        <v>10</v>
      </c>
      <c r="B5" s="20" t="s">
        <v>45</v>
      </c>
      <c r="C5" s="14" t="s">
        <v>42</v>
      </c>
      <c r="D5" s="14" t="s">
        <v>57</v>
      </c>
      <c r="E5" s="14">
        <v>45.6</v>
      </c>
      <c r="F5" s="15" t="str">
        <f>"GJ/"&amp;D5</f>
        <v>GJ/千ｍ３</v>
      </c>
    </row>
    <row r="6" spans="1:6" ht="13.5">
      <c r="A6" s="8"/>
      <c r="B6" s="9"/>
      <c r="C6" s="14" t="s">
        <v>43</v>
      </c>
      <c r="D6" s="14" t="s">
        <v>57</v>
      </c>
      <c r="E6" s="14">
        <v>20.1</v>
      </c>
      <c r="F6" s="15" t="str">
        <f>"GJ/"&amp;D6</f>
        <v>GJ/千ｍ３</v>
      </c>
    </row>
    <row r="7" spans="1:6" ht="13.5">
      <c r="A7" s="8"/>
      <c r="B7" s="9"/>
      <c r="C7" s="14" t="s">
        <v>44</v>
      </c>
      <c r="D7" s="14" t="s">
        <v>57</v>
      </c>
      <c r="E7" s="14">
        <v>100.5</v>
      </c>
      <c r="F7" s="15" t="str">
        <f>"GJ/"&amp;D7</f>
        <v>GJ/千ｍ３</v>
      </c>
    </row>
    <row r="8" spans="1:6" ht="13.5">
      <c r="A8" s="19"/>
      <c r="B8" s="21"/>
      <c r="C8" s="14" t="s">
        <v>46</v>
      </c>
      <c r="D8" s="14" t="s">
        <v>57</v>
      </c>
      <c r="E8" s="14">
        <v>44.8</v>
      </c>
      <c r="F8" s="15" t="str">
        <f>"GJ/"&amp;D8</f>
        <v>GJ/千ｍ３</v>
      </c>
    </row>
    <row r="9" spans="1:6" ht="3" customHeight="1">
      <c r="A9" s="13"/>
      <c r="B9" s="14"/>
      <c r="C9" s="14"/>
      <c r="D9" s="14"/>
      <c r="E9" s="14"/>
      <c r="F9" s="15"/>
    </row>
    <row r="10" spans="1:6" ht="13.5">
      <c r="A10" s="18" t="s">
        <v>41</v>
      </c>
      <c r="B10" s="20"/>
      <c r="C10" s="14" t="s">
        <v>16</v>
      </c>
      <c r="D10" s="14" t="s">
        <v>52</v>
      </c>
      <c r="E10" s="14">
        <v>38.2</v>
      </c>
      <c r="F10" s="15" t="str">
        <f aca="true" t="shared" si="0" ref="F10:F31">"GJ/"&amp;D10</f>
        <v>GJ/ｋｌ</v>
      </c>
    </row>
    <row r="11" spans="1:6" ht="13.5">
      <c r="A11" s="8"/>
      <c r="B11" s="9"/>
      <c r="C11" s="14" t="s">
        <v>17</v>
      </c>
      <c r="D11" s="14" t="s">
        <v>52</v>
      </c>
      <c r="E11" s="14">
        <v>35.3</v>
      </c>
      <c r="F11" s="15" t="str">
        <f t="shared" si="0"/>
        <v>GJ/ｋｌ</v>
      </c>
    </row>
    <row r="12" spans="1:6" ht="13.5">
      <c r="A12" s="8"/>
      <c r="B12" s="9"/>
      <c r="C12" s="14" t="s">
        <v>18</v>
      </c>
      <c r="D12" s="14" t="s">
        <v>52</v>
      </c>
      <c r="E12" s="14">
        <v>34.6</v>
      </c>
      <c r="F12" s="15" t="str">
        <f t="shared" si="0"/>
        <v>GJ/ｋｌ</v>
      </c>
    </row>
    <row r="13" spans="1:6" ht="13.5">
      <c r="A13" s="8"/>
      <c r="B13" s="9"/>
      <c r="C13" s="14" t="s">
        <v>19</v>
      </c>
      <c r="D13" s="14" t="s">
        <v>52</v>
      </c>
      <c r="E13" s="14">
        <v>34.1</v>
      </c>
      <c r="F13" s="15" t="str">
        <f t="shared" si="0"/>
        <v>GJ/ｋｌ</v>
      </c>
    </row>
    <row r="14" spans="1:6" ht="13.5">
      <c r="A14" s="8"/>
      <c r="B14" s="9"/>
      <c r="C14" s="14" t="s">
        <v>20</v>
      </c>
      <c r="D14" s="14" t="s">
        <v>52</v>
      </c>
      <c r="E14" s="14">
        <v>36.7</v>
      </c>
      <c r="F14" s="15" t="str">
        <f t="shared" si="0"/>
        <v>GJ/ｋｌ</v>
      </c>
    </row>
    <row r="15" spans="1:6" ht="13.5">
      <c r="A15" s="8"/>
      <c r="B15" s="9"/>
      <c r="C15" s="14" t="s">
        <v>21</v>
      </c>
      <c r="D15" s="14" t="s">
        <v>52</v>
      </c>
      <c r="E15" s="14">
        <v>38.2</v>
      </c>
      <c r="F15" s="15" t="str">
        <f t="shared" si="0"/>
        <v>GJ/ｋｌ</v>
      </c>
    </row>
    <row r="16" spans="1:6" ht="13.5">
      <c r="A16" s="8"/>
      <c r="B16" s="9"/>
      <c r="C16" s="14" t="s">
        <v>22</v>
      </c>
      <c r="D16" s="14" t="s">
        <v>52</v>
      </c>
      <c r="E16" s="14">
        <v>39.1</v>
      </c>
      <c r="F16" s="15" t="str">
        <f t="shared" si="0"/>
        <v>GJ/ｋｌ</v>
      </c>
    </row>
    <row r="17" spans="1:6" ht="13.5">
      <c r="A17" s="8"/>
      <c r="B17" s="9"/>
      <c r="C17" s="14" t="s">
        <v>23</v>
      </c>
      <c r="D17" s="14" t="s">
        <v>52</v>
      </c>
      <c r="E17" s="14">
        <v>41.7</v>
      </c>
      <c r="F17" s="15" t="str">
        <f t="shared" si="0"/>
        <v>GJ/ｋｌ</v>
      </c>
    </row>
    <row r="18" spans="1:6" ht="13.5">
      <c r="A18" s="8"/>
      <c r="B18" s="9"/>
      <c r="C18" s="14" t="s">
        <v>24</v>
      </c>
      <c r="D18" s="14" t="s">
        <v>53</v>
      </c>
      <c r="E18" s="14">
        <v>41.9</v>
      </c>
      <c r="F18" s="15" t="str">
        <f t="shared" si="0"/>
        <v>GJ/ｔ</v>
      </c>
    </row>
    <row r="19" spans="1:6" ht="13.5">
      <c r="A19" s="8"/>
      <c r="B19" s="21"/>
      <c r="C19" s="14" t="s">
        <v>25</v>
      </c>
      <c r="D19" s="14" t="s">
        <v>53</v>
      </c>
      <c r="E19" s="14">
        <v>35.6</v>
      </c>
      <c r="F19" s="15" t="str">
        <f t="shared" si="0"/>
        <v>GJ/ｔ</v>
      </c>
    </row>
    <row r="20" spans="1:6" ht="13.5">
      <c r="A20" s="8"/>
      <c r="B20" s="20" t="s">
        <v>26</v>
      </c>
      <c r="C20" s="14" t="s">
        <v>27</v>
      </c>
      <c r="D20" s="14" t="s">
        <v>53</v>
      </c>
      <c r="E20" s="14">
        <v>50.2</v>
      </c>
      <c r="F20" s="15" t="str">
        <f t="shared" si="0"/>
        <v>GJ/ｔ</v>
      </c>
    </row>
    <row r="21" spans="1:6" ht="13.5">
      <c r="A21" s="8"/>
      <c r="B21" s="21"/>
      <c r="C21" s="14" t="s">
        <v>28</v>
      </c>
      <c r="D21" s="14" t="s">
        <v>54</v>
      </c>
      <c r="E21" s="14">
        <v>44.9</v>
      </c>
      <c r="F21" s="15" t="str">
        <f t="shared" si="0"/>
        <v>GJ/千ｍ３</v>
      </c>
    </row>
    <row r="22" spans="1:6" ht="13.5">
      <c r="A22" s="8"/>
      <c r="B22" s="20" t="s">
        <v>29</v>
      </c>
      <c r="C22" s="14" t="s">
        <v>30</v>
      </c>
      <c r="D22" s="14" t="s">
        <v>53</v>
      </c>
      <c r="E22" s="14">
        <v>54.5</v>
      </c>
      <c r="F22" s="15" t="str">
        <f t="shared" si="0"/>
        <v>GJ/ｔ</v>
      </c>
    </row>
    <row r="23" spans="1:6" ht="13.5">
      <c r="A23" s="8"/>
      <c r="B23" s="21"/>
      <c r="C23" s="14" t="s">
        <v>31</v>
      </c>
      <c r="D23" s="14" t="s">
        <v>54</v>
      </c>
      <c r="E23" s="14">
        <v>40.9</v>
      </c>
      <c r="F23" s="15" t="str">
        <f t="shared" si="0"/>
        <v>GJ/千ｍ３</v>
      </c>
    </row>
    <row r="24" spans="1:6" ht="13.5">
      <c r="A24" s="8"/>
      <c r="B24" s="20" t="s">
        <v>32</v>
      </c>
      <c r="C24" s="14" t="s">
        <v>33</v>
      </c>
      <c r="D24" s="14" t="s">
        <v>53</v>
      </c>
      <c r="E24" s="14">
        <v>28.9</v>
      </c>
      <c r="F24" s="15" t="str">
        <f t="shared" si="0"/>
        <v>GJ/ｔ</v>
      </c>
    </row>
    <row r="25" spans="1:6" ht="13.5">
      <c r="A25" s="8"/>
      <c r="B25" s="9"/>
      <c r="C25" s="14" t="s">
        <v>34</v>
      </c>
      <c r="D25" s="14" t="s">
        <v>53</v>
      </c>
      <c r="E25" s="14">
        <v>26.6</v>
      </c>
      <c r="F25" s="15" t="str">
        <f t="shared" si="0"/>
        <v>GJ/ｔ</v>
      </c>
    </row>
    <row r="26" spans="1:6" ht="13.5">
      <c r="A26" s="8"/>
      <c r="B26" s="9"/>
      <c r="C26" s="14" t="s">
        <v>35</v>
      </c>
      <c r="D26" s="14" t="s">
        <v>53</v>
      </c>
      <c r="E26" s="14">
        <v>27.2</v>
      </c>
      <c r="F26" s="15" t="str">
        <f t="shared" si="0"/>
        <v>GJ/ｔ</v>
      </c>
    </row>
    <row r="27" spans="1:6" ht="13.5">
      <c r="A27" s="8"/>
      <c r="B27" s="9"/>
      <c r="C27" s="14" t="s">
        <v>36</v>
      </c>
      <c r="D27" s="14" t="s">
        <v>53</v>
      </c>
      <c r="E27" s="14">
        <v>30.1</v>
      </c>
      <c r="F27" s="15" t="str">
        <f t="shared" si="0"/>
        <v>GJ/ｔ</v>
      </c>
    </row>
    <row r="28" spans="1:6" ht="13.5">
      <c r="A28" s="8"/>
      <c r="B28" s="9"/>
      <c r="C28" s="14" t="s">
        <v>37</v>
      </c>
      <c r="D28" s="14" t="s">
        <v>53</v>
      </c>
      <c r="E28" s="14">
        <v>37.3</v>
      </c>
      <c r="F28" s="15" t="str">
        <f t="shared" si="0"/>
        <v>GJ/ｔ</v>
      </c>
    </row>
    <row r="29" spans="1:6" ht="13.5">
      <c r="A29" s="8"/>
      <c r="B29" s="9"/>
      <c r="C29" s="14" t="s">
        <v>38</v>
      </c>
      <c r="D29" s="14" t="s">
        <v>54</v>
      </c>
      <c r="E29" s="14">
        <v>21.1</v>
      </c>
      <c r="F29" s="15" t="str">
        <f t="shared" si="0"/>
        <v>GJ/千ｍ３</v>
      </c>
    </row>
    <row r="30" spans="1:6" ht="13.5">
      <c r="A30" s="8"/>
      <c r="B30" s="9"/>
      <c r="C30" s="14" t="s">
        <v>39</v>
      </c>
      <c r="D30" s="14" t="s">
        <v>54</v>
      </c>
      <c r="E30" s="14">
        <v>3.41</v>
      </c>
      <c r="F30" s="15" t="str">
        <f t="shared" si="0"/>
        <v>GJ/千ｍ３</v>
      </c>
    </row>
    <row r="31" spans="1:6" ht="13.5">
      <c r="A31" s="19"/>
      <c r="B31" s="21"/>
      <c r="C31" s="14" t="s">
        <v>40</v>
      </c>
      <c r="D31" s="14" t="s">
        <v>54</v>
      </c>
      <c r="E31" s="14">
        <v>8.41</v>
      </c>
      <c r="F31" s="15" t="str">
        <f t="shared" si="0"/>
        <v>GJ/千ｍ３</v>
      </c>
    </row>
    <row r="32" spans="1:6" ht="3" customHeight="1">
      <c r="A32" s="13"/>
      <c r="B32" s="14"/>
      <c r="C32" s="14"/>
      <c r="D32" s="14"/>
      <c r="E32" s="14"/>
      <c r="F32" s="15"/>
    </row>
    <row r="33" spans="1:6" ht="13.5">
      <c r="A33" s="18" t="s">
        <v>51</v>
      </c>
      <c r="B33" s="20"/>
      <c r="C33" s="14" t="s">
        <v>47</v>
      </c>
      <c r="D33" s="14" t="s">
        <v>55</v>
      </c>
      <c r="E33" s="14">
        <v>1.02</v>
      </c>
      <c r="F33" s="15" t="str">
        <f>"GJ/"&amp;D33</f>
        <v>GJ/GJ</v>
      </c>
    </row>
    <row r="34" spans="1:6" ht="13.5">
      <c r="A34" s="8"/>
      <c r="B34" s="9"/>
      <c r="C34" s="14" t="s">
        <v>48</v>
      </c>
      <c r="D34" s="14" t="s">
        <v>56</v>
      </c>
      <c r="E34" s="14">
        <v>1.36</v>
      </c>
      <c r="F34" s="15" t="str">
        <f>"GJ/"&amp;D34</f>
        <v>GJ/GJ</v>
      </c>
    </row>
    <row r="35" spans="1:6" ht="13.5">
      <c r="A35" s="8"/>
      <c r="B35" s="9"/>
      <c r="C35" s="14" t="s">
        <v>49</v>
      </c>
      <c r="D35" s="14" t="s">
        <v>56</v>
      </c>
      <c r="E35" s="14">
        <v>1.36</v>
      </c>
      <c r="F35" s="15" t="str">
        <f>"GJ/"&amp;D35</f>
        <v>GJ/GJ</v>
      </c>
    </row>
    <row r="36" spans="1:6" ht="14.25" thickBot="1">
      <c r="A36" s="10"/>
      <c r="B36" s="11"/>
      <c r="C36" s="16" t="s">
        <v>50</v>
      </c>
      <c r="D36" s="16" t="s">
        <v>56</v>
      </c>
      <c r="E36" s="16">
        <v>1.36</v>
      </c>
      <c r="F36" s="17" t="str">
        <f>"GJ/"&amp;D36</f>
        <v>GJ/GJ</v>
      </c>
    </row>
  </sheetData>
  <mergeCells count="2">
    <mergeCell ref="A2:C2"/>
    <mergeCell ref="E2:F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㈱日本総合研究所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t325210</dc:creator>
  <cp:keywords/>
  <dc:description/>
  <cp:lastModifiedBy>t325210</cp:lastModifiedBy>
  <cp:lastPrinted>2009-07-02T14:06:14Z</cp:lastPrinted>
  <dcterms:created xsi:type="dcterms:W3CDTF">2009-07-02T12:08:48Z</dcterms:created>
  <dcterms:modified xsi:type="dcterms:W3CDTF">2009-07-03T07:10:07Z</dcterms:modified>
  <cp:category/>
  <cp:version/>
  <cp:contentType/>
  <cp:contentStatus/>
</cp:coreProperties>
</file>